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Atira" sheetId="1" r:id="rId1"/>
  </sheets>
  <calcPr calcId="125725"/>
</workbook>
</file>

<file path=xl/calcChain.xml><?xml version="1.0" encoding="utf-8"?>
<calcChain xmlns="http://schemas.openxmlformats.org/spreadsheetml/2006/main">
  <c r="V7" i="1"/>
  <c r="V8"/>
  <c r="V9"/>
  <c r="V10"/>
  <c r="V11"/>
  <c r="V12"/>
  <c r="V13"/>
  <c r="V14"/>
  <c r="V15"/>
  <c r="V16"/>
  <c r="V17"/>
  <c r="V18"/>
  <c r="V19"/>
  <c r="V20"/>
  <c r="V6"/>
  <c r="I6"/>
  <c r="I7"/>
  <c r="I8"/>
  <c r="I9"/>
  <c r="I10"/>
  <c r="I11"/>
  <c r="I12"/>
  <c r="I13"/>
  <c r="I14"/>
  <c r="I15"/>
  <c r="I16"/>
  <c r="I17"/>
  <c r="I18"/>
  <c r="I19"/>
  <c r="I20"/>
  <c r="H7"/>
  <c r="H8"/>
  <c r="H9"/>
  <c r="H10"/>
  <c r="H11"/>
  <c r="H12"/>
  <c r="H13"/>
  <c r="H14"/>
  <c r="H15"/>
  <c r="H16"/>
  <c r="H17"/>
  <c r="H18"/>
  <c r="H20"/>
  <c r="G6"/>
  <c r="K6"/>
  <c r="G7"/>
  <c r="G8"/>
  <c r="G9"/>
  <c r="G10"/>
  <c r="G11"/>
  <c r="G12"/>
  <c r="G13"/>
  <c r="G14"/>
  <c r="G15"/>
  <c r="G16"/>
  <c r="G17"/>
  <c r="G18"/>
  <c r="G19"/>
  <c r="G20"/>
  <c r="J7"/>
  <c r="J8"/>
  <c r="J9"/>
  <c r="J10"/>
  <c r="J11"/>
  <c r="J12"/>
  <c r="J13"/>
  <c r="J14"/>
  <c r="J15"/>
  <c r="J16"/>
  <c r="J17"/>
  <c r="J18"/>
  <c r="J20"/>
  <c r="L7"/>
  <c r="L11"/>
  <c r="L15"/>
  <c r="S7"/>
  <c r="S8"/>
  <c r="S9"/>
  <c r="S10"/>
  <c r="S11"/>
  <c r="S12"/>
  <c r="S13"/>
  <c r="S14"/>
  <c r="S15"/>
  <c r="S16"/>
  <c r="S17"/>
  <c r="S18"/>
  <c r="S19"/>
  <c r="J19"/>
  <c r="L19"/>
  <c r="S20"/>
  <c r="S6"/>
  <c r="R7"/>
  <c r="R8"/>
  <c r="R9"/>
  <c r="R10"/>
  <c r="R11"/>
  <c r="R12"/>
  <c r="R13"/>
  <c r="R14"/>
  <c r="R15"/>
  <c r="R16"/>
  <c r="R17"/>
  <c r="R18"/>
  <c r="R19"/>
  <c r="H19"/>
  <c r="K19"/>
  <c r="R20"/>
  <c r="R6"/>
  <c r="J6"/>
  <c r="K7"/>
  <c r="K8"/>
  <c r="K9"/>
  <c r="K10"/>
  <c r="K11"/>
  <c r="K12"/>
  <c r="K13"/>
  <c r="K14"/>
  <c r="K15"/>
  <c r="K16"/>
  <c r="K17"/>
  <c r="K18"/>
  <c r="K20"/>
  <c r="L20"/>
  <c r="L16"/>
  <c r="L12"/>
  <c r="L8"/>
  <c r="L17"/>
  <c r="L13"/>
  <c r="L9"/>
  <c r="L18"/>
  <c r="L14"/>
  <c r="L10"/>
  <c r="H6"/>
  <c r="L6"/>
</calcChain>
</file>

<file path=xl/sharedStrings.xml><?xml version="1.0" encoding="utf-8"?>
<sst xmlns="http://schemas.openxmlformats.org/spreadsheetml/2006/main" count="30" uniqueCount="16">
  <si>
    <t>Magasság</t>
  </si>
  <si>
    <t>Névleges hossz (NL)</t>
  </si>
  <si>
    <t>Fiókalj hossz
(BL)</t>
  </si>
  <si>
    <t>EB</t>
  </si>
  <si>
    <t>LB</t>
  </si>
  <si>
    <t>Hátfal szélesség (RB)</t>
  </si>
  <si>
    <t>Hátfal magasság</t>
  </si>
  <si>
    <t>Fiókalj szélesség (BB)</t>
  </si>
  <si>
    <t>Korpusz oldalvastagság (KD)</t>
  </si>
  <si>
    <t>Korpusz szélessége (KB)</t>
  </si>
  <si>
    <t>Hátfal mérete</t>
  </si>
  <si>
    <t>Fűz</t>
  </si>
  <si>
    <t xml:space="preserve"> x </t>
  </si>
  <si>
    <t>Fiókalj mérete
BL x BB</t>
  </si>
  <si>
    <t>InnoTech Atira</t>
  </si>
  <si>
    <t>Mennyiség</t>
  </si>
</sst>
</file>

<file path=xl/styles.xml><?xml version="1.0" encoding="utf-8"?>
<styleSheet xmlns="http://schemas.openxmlformats.org/spreadsheetml/2006/main">
  <numFmts count="3">
    <numFmt numFmtId="164" formatCode="0&quot; mm&quot;"/>
    <numFmt numFmtId="166" formatCode="0.0&quot; mm&quot;"/>
    <numFmt numFmtId="167" formatCode="0&quot; db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/>
      <bottom style="medium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0.3999755851924192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Border="1"/>
    <xf numFmtId="0" fontId="0" fillId="0" borderId="0" xfId="0" applyFont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0" fillId="2" borderId="2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hidden="1"/>
    </xf>
    <xf numFmtId="166" fontId="0" fillId="3" borderId="4" xfId="0" applyNumberFormat="1" applyFill="1" applyBorder="1" applyAlignment="1" applyProtection="1">
      <alignment horizontal="center"/>
      <protection hidden="1"/>
    </xf>
    <xf numFmtId="164" fontId="0" fillId="3" borderId="4" xfId="0" applyNumberFormat="1" applyFill="1" applyBorder="1" applyAlignment="1" applyProtection="1">
      <alignment horizontal="center" vertical="center"/>
      <protection hidden="1"/>
    </xf>
    <xf numFmtId="164" fontId="2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4" fontId="0" fillId="3" borderId="5" xfId="0" applyNumberFormat="1" applyFill="1" applyBorder="1" applyAlignment="1" applyProtection="1">
      <alignment horizontal="center" vertical="center"/>
      <protection hidden="1"/>
    </xf>
    <xf numFmtId="166" fontId="0" fillId="3" borderId="6" xfId="0" applyNumberFormat="1" applyFill="1" applyBorder="1" applyAlignment="1" applyProtection="1">
      <alignment horizontal="center"/>
      <protection hidden="1"/>
    </xf>
    <xf numFmtId="164" fontId="0" fillId="3" borderId="6" xfId="0" applyNumberFormat="1" applyFill="1" applyBorder="1" applyAlignment="1" applyProtection="1">
      <alignment horizontal="center" vertical="center"/>
      <protection hidden="1"/>
    </xf>
    <xf numFmtId="164" fontId="2" fillId="4" borderId="6" xfId="0" applyNumberFormat="1" applyFont="1" applyFill="1" applyBorder="1" applyAlignment="1" applyProtection="1">
      <alignment horizontal="center" vertical="center"/>
      <protection hidden="1"/>
    </xf>
    <xf numFmtId="164" fontId="2" fillId="4" borderId="7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>
      <alignment horizontal="center" vertical="top" wrapText="1"/>
    </xf>
    <xf numFmtId="167" fontId="2" fillId="4" borderId="8" xfId="0" applyNumberFormat="1" applyFont="1" applyFill="1" applyBorder="1" applyAlignment="1" applyProtection="1">
      <alignment horizontal="left" vertical="center"/>
      <protection locked="0"/>
    </xf>
    <xf numFmtId="167" fontId="2" fillId="4" borderId="6" xfId="0" applyNumberFormat="1" applyFont="1" applyFill="1" applyBorder="1" applyAlignment="1" applyProtection="1">
      <alignment horizontal="left" vertical="center"/>
      <protection locked="0"/>
    </xf>
    <xf numFmtId="167" fontId="2" fillId="4" borderId="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0" fontId="3" fillId="6" borderId="0" xfId="0" applyFont="1" applyFill="1" applyAlignment="1">
      <alignment horizontal="center" vertical="center"/>
    </xf>
  </cellXfs>
  <cellStyles count="1">
    <cellStyle name="Normál" xfId="0" builtinId="0"/>
  </cellStyles>
  <dxfs count="15">
    <dxf>
      <border>
        <bottom style="medium">
          <color theme="6" tint="-0.2499465926084170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relativeIndent="0" justifyLastLine="0" shrinkToFit="0" mergeCell="0" readingOrder="0"/>
      <border diagonalUp="0" diagonalDown="0">
        <left style="medium">
          <color theme="6" tint="-0.24994659260841701"/>
        </left>
        <right style="medium">
          <color theme="6" tint="-0.24994659260841701"/>
        </right>
        <top/>
        <bottom/>
      </border>
    </dxf>
    <dxf>
      <font>
        <b/>
      </font>
      <numFmt numFmtId="164" formatCode="0&quot; mm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font>
        <b/>
      </font>
      <numFmt numFmtId="164" formatCode="0&quot; mm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numFmt numFmtId="164" formatCode="0&quot; mm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numFmt numFmtId="164" formatCode="0&quot; mm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numFmt numFmtId="166" formatCode="0.0&quot; mm&quot;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numFmt numFmtId="164" formatCode="0&quot; mm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  <protection locked="1" hidden="1"/>
    </dxf>
    <dxf>
      <numFmt numFmtId="164" formatCode="0&quot; mm&quot;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theme="6" tint="-0.24994659260841701"/>
        </left>
        <right style="medium">
          <color theme="6" tint="-0.24994659260841701"/>
        </right>
        <top style="medium">
          <color theme="6" tint="-0.24994659260841701"/>
        </top>
        <bottom style="medium">
          <color theme="6" tint="-0.24994659260841701"/>
        </bottom>
      </border>
      <protection locked="0" hidden="0"/>
    </dxf>
    <dxf>
      <numFmt numFmtId="164" formatCode="0&quot; mm&quot;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theme="6" tint="-0.24994659260841701"/>
        </left>
        <right style="medium">
          <color theme="6" tint="-0.24994659260841701"/>
        </right>
        <top style="medium">
          <color theme="6" tint="-0.24994659260841701"/>
        </top>
        <bottom style="medium">
          <color theme="6" tint="-0.24994659260841701"/>
        </bottom>
      </border>
      <protection locked="0" hidden="0"/>
    </dxf>
    <dxf>
      <numFmt numFmtId="164" formatCode="0&quot; mm&quot;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 style="medium">
          <color theme="6" tint="-0.24994659260841701"/>
        </left>
        <right style="medium">
          <color theme="6" tint="-0.24994659260841701"/>
        </right>
        <top style="medium">
          <color theme="6" tint="-0.24994659260841701"/>
        </top>
        <bottom style="medium">
          <color theme="6" tint="-0.24994659260841701"/>
        </bottom>
      </border>
      <protection locked="0" hidden="0"/>
    </dxf>
    <dxf>
      <numFmt numFmtId="164" formatCode="0&quot; mm&quot;"/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relativeIndent="255" justifyLastLine="0" shrinkToFit="0" mergeCell="0" readingOrder="0"/>
      <border diagonalUp="0" diagonalDown="0">
        <left style="medium">
          <color theme="6" tint="-0.24994659260841701"/>
        </left>
        <right style="medium">
          <color theme="6" tint="-0.24994659260841701"/>
        </right>
        <top style="medium">
          <color theme="6" tint="-0.24994659260841701"/>
        </top>
        <bottom style="medium">
          <color theme="6" tint="-0.24994659260841701"/>
        </bottom>
      </border>
      <protection locked="0" hidden="0"/>
    </dxf>
    <dxf>
      <numFmt numFmtId="166" formatCode="0.0&quot; mm&quot;"/>
    </dxf>
    <dxf>
      <numFmt numFmtId="166" formatCode="0.0&quot; mm&quot;"/>
    </dxf>
    <dxf>
      <numFmt numFmtId="166" formatCode="0.0&quot; mm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3</xdr:col>
      <xdr:colOff>333375</xdr:colOff>
      <xdr:row>2</xdr:row>
      <xdr:rowOff>600075</xdr:rowOff>
    </xdr:to>
    <xdr:pic>
      <xdr:nvPicPr>
        <xdr:cNvPr id="1193" name="Kép 1" descr="hettich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9525"/>
          <a:ext cx="9620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19</xdr:row>
      <xdr:rowOff>190500</xdr:rowOff>
    </xdr:from>
    <xdr:to>
      <xdr:col>8</xdr:col>
      <xdr:colOff>495300</xdr:colOff>
      <xdr:row>43</xdr:row>
      <xdr:rowOff>47625</xdr:rowOff>
    </xdr:to>
    <xdr:pic>
      <xdr:nvPicPr>
        <xdr:cNvPr id="1194" name="Kép 6" descr="Atira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4000500"/>
          <a:ext cx="6677025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20</xdr:row>
      <xdr:rowOff>47625</xdr:rowOff>
    </xdr:from>
    <xdr:to>
      <xdr:col>10</xdr:col>
      <xdr:colOff>352425</xdr:colOff>
      <xdr:row>34</xdr:row>
      <xdr:rowOff>76200</xdr:rowOff>
    </xdr:to>
    <xdr:pic>
      <xdr:nvPicPr>
        <xdr:cNvPr id="1195" name="Kép 7" descr="Atira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48525" y="4057650"/>
          <a:ext cx="190500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238125</xdr:colOff>
      <xdr:row>20</xdr:row>
      <xdr:rowOff>19050</xdr:rowOff>
    </xdr:from>
    <xdr:to>
      <xdr:col>20</xdr:col>
      <xdr:colOff>333375</xdr:colOff>
      <xdr:row>34</xdr:row>
      <xdr:rowOff>47625</xdr:rowOff>
    </xdr:to>
    <xdr:pic>
      <xdr:nvPicPr>
        <xdr:cNvPr id="1196" name="Kép 8" descr="Atira3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39225" y="4029075"/>
          <a:ext cx="190500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247650</xdr:colOff>
      <xdr:row>20</xdr:row>
      <xdr:rowOff>9525</xdr:rowOff>
    </xdr:from>
    <xdr:to>
      <xdr:col>22</xdr:col>
      <xdr:colOff>485775</xdr:colOff>
      <xdr:row>34</xdr:row>
      <xdr:rowOff>38100</xdr:rowOff>
    </xdr:to>
    <xdr:pic>
      <xdr:nvPicPr>
        <xdr:cNvPr id="1197" name="Kép 9" descr="Atira4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858500" y="4019550"/>
          <a:ext cx="188595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áblázat1" displayName="Táblázat1" ref="C5:L20" totalsRowShown="0" headerRowDxfId="1" headerRowBorderDxfId="0">
  <tableColumns count="10">
    <tableColumn id="1" name="Magasság" dataDxfId="11"/>
    <tableColumn id="2" name="Névleges hossz (NL)" dataDxfId="10"/>
    <tableColumn id="5" name="Korpusz szélessége (KB)" dataDxfId="9"/>
    <tableColumn id="3" name="Korpusz oldalvastagság (KD)" dataDxfId="8"/>
    <tableColumn id="4" name="Fiókalj hossz_x000a_(BL)" dataDxfId="7">
      <calculatedColumnFormula>IF(OR(D6="",AND(C6=54,D6&lt;&gt;470)),"",D6+10)</calculatedColumnFormula>
    </tableColumn>
    <tableColumn id="6" name="Fiókalj szélesség (BB)" dataDxfId="6">
      <calculatedColumnFormula>IF(OR($E6="",$F6="",AND(C6=54,D6&lt;&gt;470)),"",$R6-(2*$S6)-51.5)</calculatedColumnFormula>
    </tableColumn>
    <tableColumn id="7" name="Hátfal magasság" dataDxfId="5">
      <calculatedColumnFormula>IF(OR(C6="",AND(C6=54,D6&lt;&gt;470)),"",IF(C6=54,53,IF(C6=70,65.5,IF(C6=144,144,IF(C6=176,176,"")))))</calculatedColumnFormula>
    </tableColumn>
    <tableColumn id="8" name="Hátfal szélesség (RB)" dataDxfId="4">
      <calculatedColumnFormula>IF(OR($E6="",$F6=""),"",$R6-(2*$S6)-63)</calculatedColumnFormula>
    </tableColumn>
    <tableColumn id="9" name="Fiókalj mérete_x000a_BL x BB" dataDxfId="3">
      <calculatedColumnFormula>IF(OR(G6="",H6=""),"",CONCATENATE(G6,N6,H6))</calculatedColumnFormula>
    </tableColumn>
    <tableColumn id="10" name="Hátfal mérete" dataDxfId="2">
      <calculatedColumnFormula>IF(OR(I6="",J6=""),"",CONCATENATE(I6,N6,J6))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20"/>
  <sheetViews>
    <sheetView tabSelected="1" topLeftCell="B3" workbookViewId="0">
      <selection activeCell="C6" sqref="C6"/>
    </sheetView>
  </sheetViews>
  <sheetFormatPr defaultRowHeight="15"/>
  <cols>
    <col min="1" max="1" width="0" hidden="1" customWidth="1"/>
    <col min="3" max="3" width="9.5703125" bestFit="1" customWidth="1"/>
    <col min="4" max="4" width="14.7109375" bestFit="1" customWidth="1"/>
    <col min="5" max="5" width="18.28515625" bestFit="1" customWidth="1"/>
    <col min="6" max="6" width="21.7109375" bestFit="1" customWidth="1"/>
    <col min="7" max="7" width="12.140625" bestFit="1" customWidth="1"/>
    <col min="8" max="8" width="15.85546875" bestFit="1" customWidth="1"/>
    <col min="9" max="10" width="15.28515625" bestFit="1" customWidth="1"/>
    <col min="11" max="11" width="14" bestFit="1" customWidth="1"/>
    <col min="12" max="12" width="13.140625" customWidth="1"/>
    <col min="13" max="20" width="9.140625" hidden="1" customWidth="1"/>
    <col min="21" max="21" width="15.5703125" customWidth="1"/>
  </cols>
  <sheetData>
    <row r="1" spans="2:22" hidden="1"/>
    <row r="2" spans="2:22" hidden="1"/>
    <row r="3" spans="2:22" ht="48.75" customHeight="1" thickBot="1">
      <c r="C3" s="27" t="s">
        <v>14</v>
      </c>
      <c r="D3" s="27"/>
      <c r="E3" s="27"/>
      <c r="F3" s="27"/>
      <c r="G3" s="27"/>
      <c r="H3" s="27"/>
      <c r="I3" s="27"/>
      <c r="J3" s="27"/>
      <c r="K3" s="27"/>
      <c r="L3" s="27"/>
    </row>
    <row r="4" spans="2:22" ht="15.75" hidden="1" thickBot="1"/>
    <row r="5" spans="2:22" s="3" customFormat="1" ht="30.75" thickBot="1">
      <c r="C5" s="4" t="s">
        <v>0</v>
      </c>
      <c r="D5" s="4" t="s">
        <v>1</v>
      </c>
      <c r="E5" s="4" t="s">
        <v>9</v>
      </c>
      <c r="F5" s="4" t="s">
        <v>8</v>
      </c>
      <c r="G5" s="4" t="s">
        <v>2</v>
      </c>
      <c r="H5" s="4" t="s">
        <v>7</v>
      </c>
      <c r="I5" s="4" t="s">
        <v>6</v>
      </c>
      <c r="J5" s="4" t="s">
        <v>5</v>
      </c>
      <c r="K5" s="5" t="s">
        <v>13</v>
      </c>
      <c r="L5" s="5" t="s">
        <v>10</v>
      </c>
      <c r="N5" s="1" t="s">
        <v>11</v>
      </c>
      <c r="R5" s="3" t="s">
        <v>4</v>
      </c>
      <c r="S5" s="3" t="s">
        <v>3</v>
      </c>
      <c r="U5" s="22" t="s">
        <v>15</v>
      </c>
    </row>
    <row r="6" spans="2:22" ht="15.75" thickBot="1">
      <c r="C6" s="6"/>
      <c r="D6" s="7"/>
      <c r="E6" s="7"/>
      <c r="F6" s="8"/>
      <c r="G6" s="12" t="str">
        <f t="shared" ref="G6:G20" si="0">IF(OR(D6="",AND(C6=54,D6&lt;&gt;470)),"",D6+10)</f>
        <v/>
      </c>
      <c r="H6" s="13" t="str">
        <f t="shared" ref="H6:H20" si="1">IF(OR($E6="",$F6="",AND(C6=54,D6&lt;&gt;470)),"",$R6-(2*$S6)-51.5)</f>
        <v/>
      </c>
      <c r="I6" s="14" t="str">
        <f t="shared" ref="I6:I20" si="2">IF(OR(C6="",AND(C6=54,D6&lt;&gt;470)),"",IF(C6=54,53,IF(C6=70,65.5,IF(C6=144,144,IF(C6=176,176,"")))))</f>
        <v/>
      </c>
      <c r="J6" s="14" t="str">
        <f t="shared" ref="J6:J20" si="3">IF(OR($E6="",$F6=""),"",$R6-(2*$S6)-63)</f>
        <v/>
      </c>
      <c r="K6" s="20" t="str">
        <f t="shared" ref="K6:K20" si="4">IF(OR(G6="",H6=""),"",CONCATENATE(G6,N6,H6))</f>
        <v/>
      </c>
      <c r="L6" s="15" t="str">
        <f t="shared" ref="L6:L20" si="5">IF(OR(I6="",J6=""),"",CONCATENATE(I6,N6,J6))</f>
        <v/>
      </c>
      <c r="M6" s="16"/>
      <c r="N6" s="16" t="s">
        <v>12</v>
      </c>
      <c r="O6" s="16">
        <v>54</v>
      </c>
      <c r="P6" s="16">
        <v>260</v>
      </c>
      <c r="Q6" s="16">
        <v>16</v>
      </c>
      <c r="R6" s="16">
        <f>+E6-(2*F6)</f>
        <v>0</v>
      </c>
      <c r="S6" s="16" t="str">
        <f>IF(F6=16,12.5,IF(F6=18,10.5,IF(F6=19,9.5,"")))</f>
        <v/>
      </c>
      <c r="T6" s="16"/>
      <c r="U6" s="23"/>
      <c r="V6" s="26" t="str">
        <f t="shared" ref="V6:V20" si="6">IF(AND($C6=54,$D6&lt;&gt;470),"Ebben a magasságban nincs ilyen méret!","")</f>
        <v/>
      </c>
    </row>
    <row r="7" spans="2:22" ht="15.75" thickBot="1">
      <c r="B7" s="2"/>
      <c r="C7" s="9"/>
      <c r="D7" s="10"/>
      <c r="E7" s="10"/>
      <c r="F7" s="11"/>
      <c r="G7" s="17" t="str">
        <f t="shared" si="0"/>
        <v/>
      </c>
      <c r="H7" s="18" t="str">
        <f t="shared" si="1"/>
        <v/>
      </c>
      <c r="I7" s="19" t="str">
        <f t="shared" si="2"/>
        <v/>
      </c>
      <c r="J7" s="19" t="str">
        <f t="shared" si="3"/>
        <v/>
      </c>
      <c r="K7" s="20" t="str">
        <f t="shared" si="4"/>
        <v/>
      </c>
      <c r="L7" s="20" t="str">
        <f t="shared" si="5"/>
        <v/>
      </c>
      <c r="M7" s="16"/>
      <c r="N7" s="16" t="s">
        <v>12</v>
      </c>
      <c r="O7" s="16">
        <v>70</v>
      </c>
      <c r="P7" s="16">
        <v>300</v>
      </c>
      <c r="Q7" s="16">
        <v>18</v>
      </c>
      <c r="R7" s="16">
        <f t="shared" ref="R7:R20" si="7">+E7-(2*F7)</f>
        <v>0</v>
      </c>
      <c r="S7" s="16" t="str">
        <f t="shared" ref="S7:S20" si="8">IF(F7=16,12.5,IF(F7=18,10.5,IF(F7=19,9.5,"")))</f>
        <v/>
      </c>
      <c r="T7" s="16"/>
      <c r="U7" s="24"/>
      <c r="V7" s="26" t="str">
        <f t="shared" si="6"/>
        <v/>
      </c>
    </row>
    <row r="8" spans="2:22" ht="15.75" thickBot="1">
      <c r="C8" s="9"/>
      <c r="D8" s="10"/>
      <c r="E8" s="10"/>
      <c r="F8" s="11"/>
      <c r="G8" s="17" t="str">
        <f t="shared" si="0"/>
        <v/>
      </c>
      <c r="H8" s="18" t="str">
        <f t="shared" si="1"/>
        <v/>
      </c>
      <c r="I8" s="19" t="str">
        <f t="shared" si="2"/>
        <v/>
      </c>
      <c r="J8" s="19" t="str">
        <f t="shared" si="3"/>
        <v/>
      </c>
      <c r="K8" s="20" t="str">
        <f t="shared" si="4"/>
        <v/>
      </c>
      <c r="L8" s="20" t="str">
        <f t="shared" si="5"/>
        <v/>
      </c>
      <c r="M8" s="16"/>
      <c r="N8" s="16" t="s">
        <v>12</v>
      </c>
      <c r="O8" s="16">
        <v>144</v>
      </c>
      <c r="P8" s="16">
        <v>350</v>
      </c>
      <c r="Q8" s="16">
        <v>19</v>
      </c>
      <c r="R8" s="16">
        <f t="shared" si="7"/>
        <v>0</v>
      </c>
      <c r="S8" s="16" t="str">
        <f t="shared" si="8"/>
        <v/>
      </c>
      <c r="T8" s="16"/>
      <c r="U8" s="24"/>
      <c r="V8" s="26" t="str">
        <f t="shared" si="6"/>
        <v/>
      </c>
    </row>
    <row r="9" spans="2:22" ht="15.75" thickBot="1">
      <c r="C9" s="9"/>
      <c r="D9" s="10"/>
      <c r="E9" s="10"/>
      <c r="F9" s="11"/>
      <c r="G9" s="17" t="str">
        <f t="shared" si="0"/>
        <v/>
      </c>
      <c r="H9" s="18" t="str">
        <f t="shared" si="1"/>
        <v/>
      </c>
      <c r="I9" s="19" t="str">
        <f t="shared" si="2"/>
        <v/>
      </c>
      <c r="J9" s="19" t="str">
        <f t="shared" si="3"/>
        <v/>
      </c>
      <c r="K9" s="20" t="str">
        <f t="shared" si="4"/>
        <v/>
      </c>
      <c r="L9" s="20" t="str">
        <f t="shared" si="5"/>
        <v/>
      </c>
      <c r="M9" s="16"/>
      <c r="N9" s="16" t="s">
        <v>12</v>
      </c>
      <c r="O9" s="16">
        <v>176</v>
      </c>
      <c r="P9" s="16">
        <v>420</v>
      </c>
      <c r="Q9" s="16"/>
      <c r="R9" s="16">
        <f t="shared" si="7"/>
        <v>0</v>
      </c>
      <c r="S9" s="16" t="str">
        <f t="shared" si="8"/>
        <v/>
      </c>
      <c r="T9" s="16"/>
      <c r="U9" s="24"/>
      <c r="V9" s="26" t="str">
        <f t="shared" si="6"/>
        <v/>
      </c>
    </row>
    <row r="10" spans="2:22" ht="15.75" thickBot="1">
      <c r="C10" s="9"/>
      <c r="D10" s="10"/>
      <c r="E10" s="10"/>
      <c r="F10" s="11"/>
      <c r="G10" s="17" t="str">
        <f t="shared" si="0"/>
        <v/>
      </c>
      <c r="H10" s="18" t="str">
        <f t="shared" si="1"/>
        <v/>
      </c>
      <c r="I10" s="19" t="str">
        <f t="shared" si="2"/>
        <v/>
      </c>
      <c r="J10" s="19" t="str">
        <f t="shared" si="3"/>
        <v/>
      </c>
      <c r="K10" s="20" t="str">
        <f t="shared" si="4"/>
        <v/>
      </c>
      <c r="L10" s="20" t="str">
        <f t="shared" si="5"/>
        <v/>
      </c>
      <c r="M10" s="16"/>
      <c r="N10" s="16" t="s">
        <v>12</v>
      </c>
      <c r="O10" s="16"/>
      <c r="P10" s="16">
        <v>470</v>
      </c>
      <c r="Q10" s="16"/>
      <c r="R10" s="16">
        <f t="shared" si="7"/>
        <v>0</v>
      </c>
      <c r="S10" s="16" t="str">
        <f t="shared" si="8"/>
        <v/>
      </c>
      <c r="T10" s="16"/>
      <c r="U10" s="24"/>
      <c r="V10" s="26" t="str">
        <f t="shared" si="6"/>
        <v/>
      </c>
    </row>
    <row r="11" spans="2:22" ht="15.75" thickBot="1">
      <c r="C11" s="9"/>
      <c r="D11" s="10"/>
      <c r="E11" s="10"/>
      <c r="F11" s="11"/>
      <c r="G11" s="17" t="str">
        <f t="shared" si="0"/>
        <v/>
      </c>
      <c r="H11" s="18" t="str">
        <f t="shared" si="1"/>
        <v/>
      </c>
      <c r="I11" s="19" t="str">
        <f t="shared" si="2"/>
        <v/>
      </c>
      <c r="J11" s="19" t="str">
        <f t="shared" si="3"/>
        <v/>
      </c>
      <c r="K11" s="20" t="str">
        <f t="shared" si="4"/>
        <v/>
      </c>
      <c r="L11" s="20" t="str">
        <f t="shared" si="5"/>
        <v/>
      </c>
      <c r="M11" s="16"/>
      <c r="N11" s="16" t="s">
        <v>12</v>
      </c>
      <c r="O11" s="16"/>
      <c r="P11" s="16">
        <v>520</v>
      </c>
      <c r="Q11" s="16"/>
      <c r="R11" s="16">
        <f t="shared" si="7"/>
        <v>0</v>
      </c>
      <c r="S11" s="16" t="str">
        <f t="shared" si="8"/>
        <v/>
      </c>
      <c r="T11" s="16"/>
      <c r="U11" s="24"/>
      <c r="V11" s="26" t="str">
        <f t="shared" si="6"/>
        <v/>
      </c>
    </row>
    <row r="12" spans="2:22" ht="15.75" thickBot="1">
      <c r="C12" s="9"/>
      <c r="D12" s="10"/>
      <c r="E12" s="10"/>
      <c r="F12" s="11"/>
      <c r="G12" s="17" t="str">
        <f t="shared" si="0"/>
        <v/>
      </c>
      <c r="H12" s="18" t="str">
        <f t="shared" si="1"/>
        <v/>
      </c>
      <c r="I12" s="19" t="str">
        <f t="shared" si="2"/>
        <v/>
      </c>
      <c r="J12" s="19" t="str">
        <f t="shared" si="3"/>
        <v/>
      </c>
      <c r="K12" s="20" t="str">
        <f t="shared" si="4"/>
        <v/>
      </c>
      <c r="L12" s="20" t="str">
        <f t="shared" si="5"/>
        <v/>
      </c>
      <c r="M12" s="16"/>
      <c r="N12" s="16" t="s">
        <v>12</v>
      </c>
      <c r="O12" s="16"/>
      <c r="P12" s="16">
        <v>620</v>
      </c>
      <c r="Q12" s="16"/>
      <c r="R12" s="16">
        <f t="shared" si="7"/>
        <v>0</v>
      </c>
      <c r="S12" s="16" t="str">
        <f t="shared" si="8"/>
        <v/>
      </c>
      <c r="T12" s="16"/>
      <c r="U12" s="24"/>
      <c r="V12" s="26" t="str">
        <f t="shared" si="6"/>
        <v/>
      </c>
    </row>
    <row r="13" spans="2:22" ht="15.75" thickBot="1">
      <c r="C13" s="9"/>
      <c r="D13" s="10"/>
      <c r="E13" s="10"/>
      <c r="F13" s="11"/>
      <c r="G13" s="17" t="str">
        <f t="shared" si="0"/>
        <v/>
      </c>
      <c r="H13" s="18" t="str">
        <f t="shared" si="1"/>
        <v/>
      </c>
      <c r="I13" s="19" t="str">
        <f t="shared" si="2"/>
        <v/>
      </c>
      <c r="J13" s="19" t="str">
        <f t="shared" si="3"/>
        <v/>
      </c>
      <c r="K13" s="20" t="str">
        <f t="shared" si="4"/>
        <v/>
      </c>
      <c r="L13" s="20" t="str">
        <f t="shared" si="5"/>
        <v/>
      </c>
      <c r="M13" s="16"/>
      <c r="N13" s="16" t="s">
        <v>12</v>
      </c>
      <c r="O13" s="16"/>
      <c r="P13" s="16"/>
      <c r="Q13" s="16"/>
      <c r="R13" s="16">
        <f t="shared" si="7"/>
        <v>0</v>
      </c>
      <c r="S13" s="16" t="str">
        <f t="shared" si="8"/>
        <v/>
      </c>
      <c r="T13" s="16"/>
      <c r="U13" s="24"/>
      <c r="V13" s="26" t="str">
        <f t="shared" si="6"/>
        <v/>
      </c>
    </row>
    <row r="14" spans="2:22" ht="15.75" thickBot="1">
      <c r="C14" s="9"/>
      <c r="D14" s="10"/>
      <c r="E14" s="10"/>
      <c r="F14" s="11"/>
      <c r="G14" s="17" t="str">
        <f t="shared" si="0"/>
        <v/>
      </c>
      <c r="H14" s="18" t="str">
        <f t="shared" si="1"/>
        <v/>
      </c>
      <c r="I14" s="19" t="str">
        <f t="shared" si="2"/>
        <v/>
      </c>
      <c r="J14" s="19" t="str">
        <f t="shared" si="3"/>
        <v/>
      </c>
      <c r="K14" s="20" t="str">
        <f t="shared" si="4"/>
        <v/>
      </c>
      <c r="L14" s="20" t="str">
        <f t="shared" si="5"/>
        <v/>
      </c>
      <c r="M14" s="16"/>
      <c r="N14" s="16" t="s">
        <v>12</v>
      </c>
      <c r="O14" s="16"/>
      <c r="P14" s="16"/>
      <c r="Q14" s="16"/>
      <c r="R14" s="16">
        <f t="shared" si="7"/>
        <v>0</v>
      </c>
      <c r="S14" s="16" t="str">
        <f t="shared" si="8"/>
        <v/>
      </c>
      <c r="T14" s="16"/>
      <c r="U14" s="24"/>
      <c r="V14" s="26" t="str">
        <f t="shared" si="6"/>
        <v/>
      </c>
    </row>
    <row r="15" spans="2:22" ht="15.75" thickBot="1">
      <c r="C15" s="9"/>
      <c r="D15" s="10"/>
      <c r="E15" s="10"/>
      <c r="F15" s="11"/>
      <c r="G15" s="17" t="str">
        <f t="shared" si="0"/>
        <v/>
      </c>
      <c r="H15" s="18" t="str">
        <f t="shared" si="1"/>
        <v/>
      </c>
      <c r="I15" s="19" t="str">
        <f t="shared" si="2"/>
        <v/>
      </c>
      <c r="J15" s="19" t="str">
        <f t="shared" si="3"/>
        <v/>
      </c>
      <c r="K15" s="20" t="str">
        <f t="shared" si="4"/>
        <v/>
      </c>
      <c r="L15" s="20" t="str">
        <f t="shared" si="5"/>
        <v/>
      </c>
      <c r="M15" s="16"/>
      <c r="N15" s="16" t="s">
        <v>12</v>
      </c>
      <c r="O15" s="16"/>
      <c r="P15" s="16"/>
      <c r="Q15" s="16"/>
      <c r="R15" s="16">
        <f t="shared" si="7"/>
        <v>0</v>
      </c>
      <c r="S15" s="16" t="str">
        <f t="shared" si="8"/>
        <v/>
      </c>
      <c r="T15" s="16"/>
      <c r="U15" s="24"/>
      <c r="V15" s="26" t="str">
        <f t="shared" si="6"/>
        <v/>
      </c>
    </row>
    <row r="16" spans="2:22" ht="15.75" thickBot="1">
      <c r="C16" s="9"/>
      <c r="D16" s="10"/>
      <c r="E16" s="10"/>
      <c r="F16" s="11"/>
      <c r="G16" s="17" t="str">
        <f t="shared" si="0"/>
        <v/>
      </c>
      <c r="H16" s="18" t="str">
        <f t="shared" si="1"/>
        <v/>
      </c>
      <c r="I16" s="19" t="str">
        <f t="shared" si="2"/>
        <v/>
      </c>
      <c r="J16" s="19" t="str">
        <f t="shared" si="3"/>
        <v/>
      </c>
      <c r="K16" s="20" t="str">
        <f t="shared" si="4"/>
        <v/>
      </c>
      <c r="L16" s="20" t="str">
        <f t="shared" si="5"/>
        <v/>
      </c>
      <c r="M16" s="16"/>
      <c r="N16" s="16" t="s">
        <v>12</v>
      </c>
      <c r="O16" s="16"/>
      <c r="P16" s="16"/>
      <c r="Q16" s="16"/>
      <c r="R16" s="16">
        <f t="shared" si="7"/>
        <v>0</v>
      </c>
      <c r="S16" s="16" t="str">
        <f t="shared" si="8"/>
        <v/>
      </c>
      <c r="T16" s="16"/>
      <c r="U16" s="24"/>
      <c r="V16" s="26" t="str">
        <f t="shared" si="6"/>
        <v/>
      </c>
    </row>
    <row r="17" spans="3:22" ht="15.75" thickBot="1">
      <c r="C17" s="9"/>
      <c r="D17" s="10"/>
      <c r="E17" s="10"/>
      <c r="F17" s="11"/>
      <c r="G17" s="17" t="str">
        <f t="shared" si="0"/>
        <v/>
      </c>
      <c r="H17" s="18" t="str">
        <f t="shared" si="1"/>
        <v/>
      </c>
      <c r="I17" s="19" t="str">
        <f t="shared" si="2"/>
        <v/>
      </c>
      <c r="J17" s="19" t="str">
        <f t="shared" si="3"/>
        <v/>
      </c>
      <c r="K17" s="20" t="str">
        <f t="shared" si="4"/>
        <v/>
      </c>
      <c r="L17" s="20" t="str">
        <f t="shared" si="5"/>
        <v/>
      </c>
      <c r="M17" s="16"/>
      <c r="N17" s="16" t="s">
        <v>12</v>
      </c>
      <c r="O17" s="16"/>
      <c r="P17" s="16"/>
      <c r="Q17" s="16"/>
      <c r="R17" s="16">
        <f t="shared" si="7"/>
        <v>0</v>
      </c>
      <c r="S17" s="16" t="str">
        <f t="shared" si="8"/>
        <v/>
      </c>
      <c r="T17" s="16"/>
      <c r="U17" s="24"/>
      <c r="V17" s="26" t="str">
        <f t="shared" si="6"/>
        <v/>
      </c>
    </row>
    <row r="18" spans="3:22" ht="15.75" thickBot="1">
      <c r="C18" s="9"/>
      <c r="D18" s="10"/>
      <c r="E18" s="10"/>
      <c r="F18" s="11"/>
      <c r="G18" s="17" t="str">
        <f t="shared" si="0"/>
        <v/>
      </c>
      <c r="H18" s="18" t="str">
        <f t="shared" si="1"/>
        <v/>
      </c>
      <c r="I18" s="19" t="str">
        <f t="shared" si="2"/>
        <v/>
      </c>
      <c r="J18" s="19" t="str">
        <f t="shared" si="3"/>
        <v/>
      </c>
      <c r="K18" s="20" t="str">
        <f t="shared" si="4"/>
        <v/>
      </c>
      <c r="L18" s="20" t="str">
        <f t="shared" si="5"/>
        <v/>
      </c>
      <c r="M18" s="16"/>
      <c r="N18" s="16" t="s">
        <v>12</v>
      </c>
      <c r="O18" s="16"/>
      <c r="P18" s="16"/>
      <c r="Q18" s="16"/>
      <c r="R18" s="16">
        <f t="shared" si="7"/>
        <v>0</v>
      </c>
      <c r="S18" s="16" t="str">
        <f t="shared" si="8"/>
        <v/>
      </c>
      <c r="T18" s="16"/>
      <c r="U18" s="24"/>
      <c r="V18" s="26" t="str">
        <f t="shared" si="6"/>
        <v/>
      </c>
    </row>
    <row r="19" spans="3:22" ht="15.75" thickBot="1">
      <c r="C19" s="9"/>
      <c r="D19" s="10"/>
      <c r="E19" s="10"/>
      <c r="F19" s="11"/>
      <c r="G19" s="17" t="str">
        <f t="shared" si="0"/>
        <v/>
      </c>
      <c r="H19" s="18" t="str">
        <f t="shared" si="1"/>
        <v/>
      </c>
      <c r="I19" s="19" t="str">
        <f t="shared" si="2"/>
        <v/>
      </c>
      <c r="J19" s="19" t="str">
        <f t="shared" si="3"/>
        <v/>
      </c>
      <c r="K19" s="20" t="str">
        <f t="shared" si="4"/>
        <v/>
      </c>
      <c r="L19" s="20" t="str">
        <f t="shared" si="5"/>
        <v/>
      </c>
      <c r="M19" s="16"/>
      <c r="N19" s="16" t="s">
        <v>12</v>
      </c>
      <c r="O19" s="16"/>
      <c r="P19" s="16"/>
      <c r="Q19" s="16"/>
      <c r="R19" s="16">
        <f t="shared" si="7"/>
        <v>0</v>
      </c>
      <c r="S19" s="16" t="str">
        <f t="shared" si="8"/>
        <v/>
      </c>
      <c r="T19" s="16"/>
      <c r="U19" s="24"/>
      <c r="V19" s="26" t="str">
        <f t="shared" si="6"/>
        <v/>
      </c>
    </row>
    <row r="20" spans="3:22" ht="15.75" thickBot="1">
      <c r="C20" s="9"/>
      <c r="D20" s="10"/>
      <c r="E20" s="10"/>
      <c r="F20" s="11"/>
      <c r="G20" s="17" t="str">
        <f t="shared" si="0"/>
        <v/>
      </c>
      <c r="H20" s="18" t="str">
        <f t="shared" si="1"/>
        <v/>
      </c>
      <c r="I20" s="19" t="str">
        <f t="shared" si="2"/>
        <v/>
      </c>
      <c r="J20" s="19" t="str">
        <f t="shared" si="3"/>
        <v/>
      </c>
      <c r="K20" s="21" t="str">
        <f t="shared" si="4"/>
        <v/>
      </c>
      <c r="L20" s="21" t="str">
        <f t="shared" si="5"/>
        <v/>
      </c>
      <c r="M20" s="16"/>
      <c r="N20" s="16" t="s">
        <v>12</v>
      </c>
      <c r="O20" s="16"/>
      <c r="P20" s="16"/>
      <c r="Q20" s="16"/>
      <c r="R20" s="16">
        <f t="shared" si="7"/>
        <v>0</v>
      </c>
      <c r="S20" s="16" t="str">
        <f t="shared" si="8"/>
        <v/>
      </c>
      <c r="T20" s="16"/>
      <c r="U20" s="25"/>
      <c r="V20" s="26" t="str">
        <f t="shared" si="6"/>
        <v/>
      </c>
    </row>
  </sheetData>
  <sheetProtection formatCells="0" formatColumns="0" formatRows="0"/>
  <mergeCells count="1">
    <mergeCell ref="C3:L3"/>
  </mergeCells>
  <conditionalFormatting sqref="J6">
    <cfRule type="expression" dxfId="14" priority="2" stopIfTrue="1">
      <formula>$I$6:$I$20=65.5</formula>
    </cfRule>
  </conditionalFormatting>
  <conditionalFormatting sqref="I6">
    <cfRule type="expression" dxfId="13" priority="2" stopIfTrue="1">
      <formula>$C6=70</formula>
    </cfRule>
  </conditionalFormatting>
  <conditionalFormatting sqref="I7:I20">
    <cfRule type="expression" dxfId="12" priority="1" stopIfTrue="1">
      <formula>$C7=70</formula>
    </cfRule>
  </conditionalFormatting>
  <dataValidations count="3">
    <dataValidation type="list" allowBlank="1" showInputMessage="1" showErrorMessage="1" sqref="C6:C20">
      <formula1>$O$6:$O$9</formula1>
    </dataValidation>
    <dataValidation type="list" allowBlank="1" showInputMessage="1" showErrorMessage="1" sqref="D6:D20">
      <formula1>$P$6:$P$12</formula1>
    </dataValidation>
    <dataValidation type="list" allowBlank="1" showInputMessage="1" showErrorMessage="1" sqref="F6:F20">
      <formula1>$Q$6:$Q$8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Atira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TESZT</dc:creator>
  <cp:lastModifiedBy>TESZT</cp:lastModifiedBy>
  <dcterms:created xsi:type="dcterms:W3CDTF">2024-02-29T06:58:33Z</dcterms:created>
  <dcterms:modified xsi:type="dcterms:W3CDTF">2025-02-25T12:01:07Z</dcterms:modified>
</cp:coreProperties>
</file>